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 квартал 2019г.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8" i="1" l="1"/>
  <c r="G7" i="1"/>
  <c r="D7" i="1" s="1"/>
  <c r="F7" i="1" l="1"/>
  <c r="E7" i="1"/>
  <c r="D47" i="1"/>
  <c r="C47" i="1" s="1"/>
  <c r="B47" i="1" s="1"/>
  <c r="D45" i="1"/>
  <c r="C45" i="1" s="1"/>
  <c r="B45" i="1" s="1"/>
  <c r="D46" i="1"/>
  <c r="C46" i="1" s="1"/>
  <c r="B46" i="1" s="1"/>
  <c r="D41" i="1" l="1"/>
  <c r="C41" i="1" s="1"/>
  <c r="B41" i="1" s="1"/>
  <c r="D42" i="1"/>
  <c r="C42" i="1" s="1"/>
  <c r="B42" i="1" s="1"/>
  <c r="D43" i="1"/>
  <c r="C43" i="1" s="1"/>
  <c r="B43" i="1" s="1"/>
  <c r="D44" i="1"/>
  <c r="C44" i="1" s="1"/>
  <c r="B44" i="1" s="1"/>
  <c r="D8" i="1" l="1"/>
  <c r="C8" i="1" s="1"/>
  <c r="B8" i="1" s="1"/>
  <c r="D9" i="1"/>
  <c r="C9" i="1" s="1"/>
  <c r="B9" i="1" s="1"/>
  <c r="D10" i="1"/>
  <c r="C10" i="1" s="1"/>
  <c r="B10" i="1" s="1"/>
  <c r="D11" i="1"/>
  <c r="C11" i="1" s="1"/>
  <c r="B11" i="1" s="1"/>
  <c r="D12" i="1"/>
  <c r="C12" i="1" s="1"/>
  <c r="B12" i="1" s="1"/>
  <c r="D13" i="1"/>
  <c r="C13" i="1" s="1"/>
  <c r="B13" i="1" s="1"/>
  <c r="D14" i="1"/>
  <c r="D15" i="1"/>
  <c r="C15" i="1" s="1"/>
  <c r="B15" i="1" s="1"/>
  <c r="D16" i="1"/>
  <c r="D17" i="1"/>
  <c r="C17" i="1" s="1"/>
  <c r="B17" i="1" s="1"/>
  <c r="D18" i="1"/>
  <c r="C18" i="1" s="1"/>
  <c r="B18" i="1" s="1"/>
  <c r="D19" i="1"/>
  <c r="C19" i="1" s="1"/>
  <c r="B19" i="1" s="1"/>
  <c r="D20" i="1"/>
  <c r="D21" i="1"/>
  <c r="C21" i="1" s="1"/>
  <c r="B21" i="1" s="1"/>
  <c r="D22" i="1"/>
  <c r="D23" i="1"/>
  <c r="C23" i="1" s="1"/>
  <c r="B23" i="1" s="1"/>
  <c r="D24" i="1"/>
  <c r="C24" i="1" s="1"/>
  <c r="B24" i="1" s="1"/>
  <c r="D25" i="1"/>
  <c r="C25" i="1" s="1"/>
  <c r="B25" i="1" s="1"/>
  <c r="D26" i="1"/>
  <c r="C26" i="1" s="1"/>
  <c r="B26" i="1" s="1"/>
  <c r="D27" i="1"/>
  <c r="C27" i="1" s="1"/>
  <c r="B27" i="1" s="1"/>
  <c r="D28" i="1"/>
  <c r="D29" i="1"/>
  <c r="C29" i="1" s="1"/>
  <c r="B29" i="1" s="1"/>
  <c r="D30" i="1"/>
  <c r="C30" i="1" s="1"/>
  <c r="B30" i="1" s="1"/>
  <c r="D31" i="1"/>
  <c r="C31" i="1" s="1"/>
  <c r="B31" i="1" s="1"/>
  <c r="D32" i="1"/>
  <c r="D33" i="1"/>
  <c r="C33" i="1" s="1"/>
  <c r="B33" i="1" s="1"/>
  <c r="D34" i="1"/>
  <c r="C34" i="1" s="1"/>
  <c r="B34" i="1" s="1"/>
  <c r="D35" i="1"/>
  <c r="C35" i="1" s="1"/>
  <c r="B35" i="1" s="1"/>
  <c r="D36" i="1"/>
  <c r="C36" i="1" s="1"/>
  <c r="B36" i="1" s="1"/>
  <c r="D37" i="1"/>
  <c r="C37" i="1" s="1"/>
  <c r="B37" i="1" s="1"/>
  <c r="D38" i="1"/>
  <c r="C38" i="1" s="1"/>
  <c r="B38" i="1" s="1"/>
  <c r="D39" i="1"/>
  <c r="C39" i="1" s="1"/>
  <c r="B39" i="1" s="1"/>
  <c r="D40" i="1"/>
  <c r="C40" i="1" s="1"/>
  <c r="B40" i="1" s="1"/>
  <c r="C14" i="1"/>
  <c r="B14" i="1" s="1"/>
  <c r="C16" i="1"/>
  <c r="B16" i="1" s="1"/>
  <c r="C20" i="1"/>
  <c r="B20" i="1" s="1"/>
  <c r="C22" i="1"/>
  <c r="B22" i="1" s="1"/>
  <c r="C28" i="1"/>
  <c r="B28" i="1" s="1"/>
  <c r="C32" i="1"/>
  <c r="B32" i="1" s="1"/>
  <c r="C7" i="1" l="1"/>
  <c r="B7" i="1" s="1"/>
</calcChain>
</file>

<file path=xl/sharedStrings.xml><?xml version="1.0" encoding="utf-8"?>
<sst xmlns="http://schemas.openxmlformats.org/spreadsheetml/2006/main" count="50" uniqueCount="50">
  <si>
    <t>Наименование</t>
  </si>
  <si>
    <t>Отпущено воды по категориям</t>
  </si>
  <si>
    <t xml:space="preserve"> Прочие потребители</t>
  </si>
  <si>
    <t>всего</t>
  </si>
  <si>
    <t>финансируемые из бюджетов всех уровней</t>
  </si>
  <si>
    <t>население</t>
  </si>
  <si>
    <t>Всего по Предприятию/в том числе/</t>
  </si>
  <si>
    <t>Красносельское сельское поселение</t>
  </si>
  <si>
    <t>Радищевское городское поселение</t>
  </si>
  <si>
    <t>Октябрьское сельское поселение</t>
  </si>
  <si>
    <t>Калиновское сельское поселение</t>
  </si>
  <si>
    <t>Ореховское сельское поселение</t>
  </si>
  <si>
    <t>Зеленовское  сельское поселение</t>
  </si>
  <si>
    <t>Красногуляевское гор/посел.</t>
  </si>
  <si>
    <t>Дмитриевское сельское поселение</t>
  </si>
  <si>
    <t>Зеленовское с/пос(кроме с.Нов.Зеленое)</t>
  </si>
  <si>
    <t>Силикатненское городское поселение</t>
  </si>
  <si>
    <t>Староатлашское сельское пос.</t>
  </si>
  <si>
    <t>Мостякское сельское поселение</t>
  </si>
  <si>
    <t>Терешанское сельское поселение</t>
  </si>
  <si>
    <t>Сенгилеевское городское поселение</t>
  </si>
  <si>
    <t>Елаурское сельское поселение</t>
  </si>
  <si>
    <t>Тушнинское сельское поселение</t>
  </si>
  <si>
    <t>Новослободское сельское поселение</t>
  </si>
  <si>
    <t>р.п.Старая Кулатка</t>
  </si>
  <si>
    <t>с.Бахтеевка,  с.Чув.Кулатка</t>
  </si>
  <si>
    <t>с.Н.Зимницы</t>
  </si>
  <si>
    <t>с.Н.Кулатка</t>
  </si>
  <si>
    <t>с.Ст.Яндовка</t>
  </si>
  <si>
    <t>Ишеевское гор/пос</t>
  </si>
  <si>
    <t>Ундоровское пос.</t>
  </si>
  <si>
    <t>Большеключищенское с/пос</t>
  </si>
  <si>
    <t>Тереньгульское гор/пос</t>
  </si>
  <si>
    <t>Красноборское сельское поселение</t>
  </si>
  <si>
    <t>Михайловское сельское поселение</t>
  </si>
  <si>
    <t>Белогорское сельское поселение</t>
  </si>
  <si>
    <t>Подкуровское сельское поселение</t>
  </si>
  <si>
    <t>Ясашноташлинское сельское поселение</t>
  </si>
  <si>
    <t>с. Софьино, Ореховское сельское поселение</t>
  </si>
  <si>
    <t>Зеленорощинское сельское поселение</t>
  </si>
  <si>
    <t>Майнское городское поселение</t>
  </si>
  <si>
    <t>Тагайское сельское поселение</t>
  </si>
  <si>
    <t>с.Адоевщина,с.Чауши ,Радищевское гор.поселение</t>
  </si>
  <si>
    <t>с.Вязовка,Калиновское сельское поселение</t>
  </si>
  <si>
    <t>сВЫШКИ  Ундоровское</t>
  </si>
  <si>
    <t>с.Крутояр,Ундоровское</t>
  </si>
  <si>
    <t>4пер.Центральный,с Тагай МО Тагайское</t>
  </si>
  <si>
    <t>Подано, куб.м.</t>
  </si>
  <si>
    <t xml:space="preserve">ОГКП "Ульяновский областной водоканал"                                                                                                 Баланс водоснабжения за 2019г. </t>
  </si>
  <si>
    <t>Потери,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</si>
</sst>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ill="1"/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"/>
  <sheetViews>
    <sheetView tabSelected="1" workbookViewId="0">
      <selection activeCell="I9" sqref="I9"/>
    </sheetView>
  </sheetViews>
  <sheetFormatPr defaultRowHeight="15" x14ac:dyDescent="0.25"/>
  <cols>
    <col min="1" max="1" width="21.140625" customWidth="1"/>
    <col min="2" max="7" width="11" customWidth="1"/>
  </cols>
  <sheetData>
    <row r="2" spans="1:18" ht="16.899999999999999" customHeight="1" x14ac:dyDescent="0.25">
      <c r="A2" s="7" t="s">
        <v>48</v>
      </c>
      <c r="B2" s="7"/>
      <c r="C2" s="7"/>
      <c r="D2" s="7"/>
      <c r="E2" s="7"/>
      <c r="F2" s="7"/>
      <c r="G2" s="7"/>
    </row>
    <row r="3" spans="1:18" ht="17.45" customHeight="1" x14ac:dyDescent="0.25">
      <c r="A3" s="7"/>
      <c r="B3" s="7"/>
      <c r="C3" s="7"/>
      <c r="D3" s="7"/>
      <c r="E3" s="7"/>
      <c r="F3" s="7"/>
      <c r="G3" s="7"/>
    </row>
    <row r="4" spans="1:18" x14ac:dyDescent="0.25">
      <c r="A4" s="5"/>
      <c r="B4" s="5"/>
      <c r="C4" s="5"/>
      <c r="D4" s="5"/>
      <c r="E4" s="5"/>
      <c r="F4" s="5"/>
      <c r="G4" s="5"/>
      <c r="R4" s="1"/>
    </row>
    <row r="5" spans="1:18" ht="15" customHeight="1" x14ac:dyDescent="0.25">
      <c r="A5" s="10" t="s">
        <v>0</v>
      </c>
      <c r="B5" s="10" t="s">
        <v>47</v>
      </c>
      <c r="C5" s="10" t="s">
        <v>49</v>
      </c>
      <c r="D5" s="9" t="s">
        <v>1</v>
      </c>
      <c r="E5" s="9"/>
      <c r="F5" s="9"/>
      <c r="G5" s="9"/>
    </row>
    <row r="6" spans="1:18" ht="63.75" x14ac:dyDescent="0.25">
      <c r="A6" s="11"/>
      <c r="B6" s="11"/>
      <c r="C6" s="11"/>
      <c r="D6" s="2" t="s">
        <v>3</v>
      </c>
      <c r="E6" s="2" t="s">
        <v>4</v>
      </c>
      <c r="F6" s="2" t="s">
        <v>5</v>
      </c>
      <c r="G6" s="2" t="s">
        <v>2</v>
      </c>
    </row>
    <row r="7" spans="1:18" ht="29.25" customHeight="1" x14ac:dyDescent="0.25">
      <c r="A7" s="12" t="s">
        <v>6</v>
      </c>
      <c r="B7" s="6">
        <f>C7+D7</f>
        <v>4300479.6419500001</v>
      </c>
      <c r="C7" s="6">
        <f>(D7*37%)</f>
        <v>1161443.4069500002</v>
      </c>
      <c r="D7" s="6">
        <f>E7+F7+G7</f>
        <v>3139036.2350000003</v>
      </c>
      <c r="E7" s="6">
        <f>SUM(E8:E47)</f>
        <v>193799.48399999997</v>
      </c>
      <c r="F7" s="6">
        <f t="shared" ref="F7" si="0">SUM(F8:F47)</f>
        <v>2620429.4500000002</v>
      </c>
      <c r="G7" s="6">
        <f>SUM(G8:G47)</f>
        <v>324807.30099999992</v>
      </c>
    </row>
    <row r="8" spans="1:18" ht="29.25" customHeight="1" x14ac:dyDescent="0.25">
      <c r="A8" s="12" t="s">
        <v>7</v>
      </c>
      <c r="B8" s="6">
        <f t="shared" ref="B8:B40" si="1">C8+D8</f>
        <v>185997.39239999998</v>
      </c>
      <c r="C8" s="6">
        <f t="shared" ref="C8:C40" si="2">(D8*37%)</f>
        <v>50232.872399999993</v>
      </c>
      <c r="D8" s="6">
        <f>SUM(E8:G8)</f>
        <v>135764.51999999999</v>
      </c>
      <c r="E8" s="6">
        <v>0</v>
      </c>
      <c r="F8" s="6">
        <v>11543.52</v>
      </c>
      <c r="G8" s="6">
        <f>124221</f>
        <v>124221</v>
      </c>
    </row>
    <row r="9" spans="1:18" ht="29.25" customHeight="1" x14ac:dyDescent="0.25">
      <c r="A9" s="12" t="s">
        <v>8</v>
      </c>
      <c r="B9" s="6">
        <f t="shared" si="1"/>
        <v>197385.66125</v>
      </c>
      <c r="C9" s="6">
        <f t="shared" si="2"/>
        <v>53308.536249999997</v>
      </c>
      <c r="D9" s="6">
        <f t="shared" ref="D9:D40" si="3">SUM(E9:G9)</f>
        <v>144077.125</v>
      </c>
      <c r="E9" s="6">
        <v>7731.2030000000004</v>
      </c>
      <c r="F9" s="6">
        <v>130155.38</v>
      </c>
      <c r="G9" s="6">
        <v>6190.5420000000004</v>
      </c>
    </row>
    <row r="10" spans="1:18" ht="29.25" customHeight="1" x14ac:dyDescent="0.25">
      <c r="A10" s="12" t="s">
        <v>9</v>
      </c>
      <c r="B10" s="6">
        <f t="shared" si="1"/>
        <v>98583.939599999983</v>
      </c>
      <c r="C10" s="6">
        <f t="shared" si="2"/>
        <v>26624.859599999996</v>
      </c>
      <c r="D10" s="6">
        <f t="shared" si="3"/>
        <v>71959.079999999987</v>
      </c>
      <c r="E10" s="6">
        <v>1403.4</v>
      </c>
      <c r="F10" s="6">
        <v>68443.73</v>
      </c>
      <c r="G10" s="6">
        <v>2111.9499999999998</v>
      </c>
    </row>
    <row r="11" spans="1:18" ht="29.25" customHeight="1" x14ac:dyDescent="0.25">
      <c r="A11" s="12" t="s">
        <v>10</v>
      </c>
      <c r="B11" s="6">
        <f t="shared" si="1"/>
        <v>22238.949699999997</v>
      </c>
      <c r="C11" s="6">
        <f t="shared" si="2"/>
        <v>6006.1396999999997</v>
      </c>
      <c r="D11" s="6">
        <f t="shared" si="3"/>
        <v>16232.81</v>
      </c>
      <c r="E11" s="6">
        <v>688</v>
      </c>
      <c r="F11" s="6">
        <v>15544.81</v>
      </c>
      <c r="G11" s="6">
        <v>0</v>
      </c>
    </row>
    <row r="12" spans="1:18" ht="29.25" customHeight="1" x14ac:dyDescent="0.25">
      <c r="A12" s="12" t="s">
        <v>11</v>
      </c>
      <c r="B12" s="6">
        <f t="shared" si="1"/>
        <v>41000.880499999999</v>
      </c>
      <c r="C12" s="6">
        <f t="shared" si="2"/>
        <v>11073.2305</v>
      </c>
      <c r="D12" s="6">
        <f t="shared" si="3"/>
        <v>29927.65</v>
      </c>
      <c r="E12" s="6">
        <v>879</v>
      </c>
      <c r="F12" s="6">
        <v>21845.65</v>
      </c>
      <c r="G12" s="6">
        <v>7203</v>
      </c>
    </row>
    <row r="13" spans="1:18" ht="29.25" customHeight="1" x14ac:dyDescent="0.25">
      <c r="A13" s="12" t="s">
        <v>12</v>
      </c>
      <c r="B13" s="6">
        <f t="shared" si="1"/>
        <v>1603.7905000000001</v>
      </c>
      <c r="C13" s="6">
        <f t="shared" si="2"/>
        <v>433.14050000000003</v>
      </c>
      <c r="D13" s="6">
        <f t="shared" si="3"/>
        <v>1170.6500000000001</v>
      </c>
      <c r="E13" s="6">
        <v>22.88</v>
      </c>
      <c r="F13" s="6">
        <v>1147.77</v>
      </c>
      <c r="G13" s="6">
        <v>0</v>
      </c>
    </row>
    <row r="14" spans="1:18" ht="29.25" customHeight="1" x14ac:dyDescent="0.25">
      <c r="A14" s="12" t="s">
        <v>13</v>
      </c>
      <c r="B14" s="6">
        <f t="shared" si="1"/>
        <v>243635.68990000003</v>
      </c>
      <c r="C14" s="6">
        <f t="shared" si="2"/>
        <v>65799.419900000008</v>
      </c>
      <c r="D14" s="6">
        <f t="shared" si="3"/>
        <v>177836.27000000002</v>
      </c>
      <c r="E14" s="6">
        <v>24988</v>
      </c>
      <c r="F14" s="6">
        <v>126583.27</v>
      </c>
      <c r="G14" s="6">
        <v>26265</v>
      </c>
    </row>
    <row r="15" spans="1:18" ht="29.25" customHeight="1" x14ac:dyDescent="0.25">
      <c r="A15" s="12" t="s">
        <v>14</v>
      </c>
      <c r="B15" s="6">
        <f>C15+D15</f>
        <v>23248.050600000002</v>
      </c>
      <c r="C15" s="6">
        <f t="shared" si="2"/>
        <v>6278.6706000000004</v>
      </c>
      <c r="D15" s="6">
        <f t="shared" si="3"/>
        <v>16969.38</v>
      </c>
      <c r="E15" s="6">
        <v>398</v>
      </c>
      <c r="F15" s="6">
        <v>16434.38</v>
      </c>
      <c r="G15" s="6">
        <v>137</v>
      </c>
    </row>
    <row r="16" spans="1:18" ht="29.25" customHeight="1" x14ac:dyDescent="0.25">
      <c r="A16" s="12" t="s">
        <v>15</v>
      </c>
      <c r="B16" s="6">
        <f t="shared" si="1"/>
        <v>37368.9283</v>
      </c>
      <c r="C16" s="6">
        <f t="shared" si="2"/>
        <v>10092.338299999999</v>
      </c>
      <c r="D16" s="6">
        <f t="shared" si="3"/>
        <v>27276.589999999997</v>
      </c>
      <c r="E16" s="6">
        <v>337.92</v>
      </c>
      <c r="F16" s="6">
        <v>25421.67</v>
      </c>
      <c r="G16" s="6">
        <v>1517</v>
      </c>
    </row>
    <row r="17" spans="1:7" ht="29.25" customHeight="1" x14ac:dyDescent="0.25">
      <c r="A17" s="12" t="s">
        <v>16</v>
      </c>
      <c r="B17" s="6">
        <f t="shared" si="1"/>
        <v>256987.69620000001</v>
      </c>
      <c r="C17" s="6">
        <f t="shared" si="2"/>
        <v>69405.436199999996</v>
      </c>
      <c r="D17" s="6">
        <f t="shared" si="3"/>
        <v>187582.26</v>
      </c>
      <c r="E17" s="6">
        <v>9490</v>
      </c>
      <c r="F17" s="6">
        <v>176141.26</v>
      </c>
      <c r="G17" s="6">
        <v>1951</v>
      </c>
    </row>
    <row r="18" spans="1:7" ht="29.25" customHeight="1" x14ac:dyDescent="0.25">
      <c r="A18" s="12" t="s">
        <v>17</v>
      </c>
      <c r="B18" s="6">
        <f t="shared" si="1"/>
        <v>23446.3992</v>
      </c>
      <c r="C18" s="6">
        <f t="shared" si="2"/>
        <v>6332.2392</v>
      </c>
      <c r="D18" s="6">
        <f t="shared" si="3"/>
        <v>17114.16</v>
      </c>
      <c r="E18" s="6">
        <v>158.4</v>
      </c>
      <c r="F18" s="6">
        <v>16955.759999999998</v>
      </c>
      <c r="G18" s="6">
        <v>0</v>
      </c>
    </row>
    <row r="19" spans="1:7" ht="29.25" customHeight="1" x14ac:dyDescent="0.25">
      <c r="A19" s="12" t="s">
        <v>18</v>
      </c>
      <c r="B19" s="6">
        <f t="shared" si="1"/>
        <v>14143.852599999998</v>
      </c>
      <c r="C19" s="6">
        <f t="shared" si="2"/>
        <v>3819.8725999999997</v>
      </c>
      <c r="D19" s="6">
        <f t="shared" si="3"/>
        <v>10323.98</v>
      </c>
      <c r="E19" s="6">
        <v>191.28</v>
      </c>
      <c r="F19" s="6">
        <v>10088.98</v>
      </c>
      <c r="G19" s="6">
        <v>43.72</v>
      </c>
    </row>
    <row r="20" spans="1:7" ht="29.25" customHeight="1" x14ac:dyDescent="0.25">
      <c r="A20" s="12" t="s">
        <v>19</v>
      </c>
      <c r="B20" s="6">
        <f t="shared" si="1"/>
        <v>11469.968799999999</v>
      </c>
      <c r="C20" s="6">
        <f t="shared" si="2"/>
        <v>3097.7287999999999</v>
      </c>
      <c r="D20" s="6">
        <f t="shared" si="3"/>
        <v>8372.24</v>
      </c>
      <c r="E20" s="6">
        <v>120.56</v>
      </c>
      <c r="F20" s="6">
        <v>8251.68</v>
      </c>
      <c r="G20" s="6">
        <v>0</v>
      </c>
    </row>
    <row r="21" spans="1:7" ht="29.25" customHeight="1" x14ac:dyDescent="0.25">
      <c r="A21" s="12" t="s">
        <v>20</v>
      </c>
      <c r="B21" s="6">
        <f t="shared" si="1"/>
        <v>342417.48489999998</v>
      </c>
      <c r="C21" s="6">
        <f t="shared" si="2"/>
        <v>92477.714899999992</v>
      </c>
      <c r="D21" s="6">
        <f t="shared" si="3"/>
        <v>249939.77</v>
      </c>
      <c r="E21" s="6">
        <v>16639.878000000001</v>
      </c>
      <c r="F21" s="6">
        <v>217601.59</v>
      </c>
      <c r="G21" s="6">
        <v>15698.302</v>
      </c>
    </row>
    <row r="22" spans="1:7" ht="29.25" customHeight="1" x14ac:dyDescent="0.25">
      <c r="A22" s="12" t="s">
        <v>21</v>
      </c>
      <c r="B22" s="6">
        <f t="shared" si="1"/>
        <v>103813.3392</v>
      </c>
      <c r="C22" s="6">
        <f t="shared" si="2"/>
        <v>28037.179200000002</v>
      </c>
      <c r="D22" s="6">
        <f t="shared" si="3"/>
        <v>75776.160000000003</v>
      </c>
      <c r="E22" s="6">
        <v>2606</v>
      </c>
      <c r="F22" s="6">
        <v>57534.7</v>
      </c>
      <c r="G22" s="6">
        <v>15635.46</v>
      </c>
    </row>
    <row r="23" spans="1:7" ht="29.25" customHeight="1" x14ac:dyDescent="0.25">
      <c r="A23" s="12" t="s">
        <v>22</v>
      </c>
      <c r="B23" s="6">
        <f t="shared" si="1"/>
        <v>150995.55009999999</v>
      </c>
      <c r="C23" s="6">
        <f t="shared" si="2"/>
        <v>40779.820099999997</v>
      </c>
      <c r="D23" s="6">
        <f t="shared" si="3"/>
        <v>110215.73</v>
      </c>
      <c r="E23" s="6">
        <v>3418</v>
      </c>
      <c r="F23" s="6">
        <v>106749.73</v>
      </c>
      <c r="G23" s="6">
        <v>48</v>
      </c>
    </row>
    <row r="24" spans="1:7" ht="29.25" customHeight="1" x14ac:dyDescent="0.25">
      <c r="A24" s="12" t="s">
        <v>23</v>
      </c>
      <c r="B24" s="6">
        <f t="shared" si="1"/>
        <v>69204.823900000003</v>
      </c>
      <c r="C24" s="6">
        <f t="shared" si="2"/>
        <v>18690.353900000002</v>
      </c>
      <c r="D24" s="6">
        <f t="shared" si="3"/>
        <v>50514.47</v>
      </c>
      <c r="E24" s="6">
        <v>5347</v>
      </c>
      <c r="F24" s="6">
        <v>45167.47</v>
      </c>
      <c r="G24" s="6">
        <v>0</v>
      </c>
    </row>
    <row r="25" spans="1:7" ht="19.5" customHeight="1" x14ac:dyDescent="0.25">
      <c r="A25" s="12" t="s">
        <v>24</v>
      </c>
      <c r="B25" s="6">
        <f t="shared" si="1"/>
        <v>173254.40179</v>
      </c>
      <c r="C25" s="6">
        <f t="shared" si="2"/>
        <v>46791.334790000001</v>
      </c>
      <c r="D25" s="6">
        <f t="shared" si="3"/>
        <v>126463.067</v>
      </c>
      <c r="E25" s="6">
        <v>20665.999</v>
      </c>
      <c r="F25" s="6">
        <v>102953.23</v>
      </c>
      <c r="G25" s="6">
        <v>2843.8380000000002</v>
      </c>
    </row>
    <row r="26" spans="1:7" ht="29.25" customHeight="1" x14ac:dyDescent="0.25">
      <c r="A26" s="12" t="s">
        <v>25</v>
      </c>
      <c r="B26" s="6">
        <f t="shared" si="1"/>
        <v>18963.992099999999</v>
      </c>
      <c r="C26" s="6">
        <f t="shared" si="2"/>
        <v>5121.6620999999996</v>
      </c>
      <c r="D26" s="6">
        <f t="shared" si="3"/>
        <v>13842.33</v>
      </c>
      <c r="E26" s="6">
        <v>211.76</v>
      </c>
      <c r="F26" s="6">
        <v>13630.57</v>
      </c>
      <c r="G26" s="6">
        <v>0</v>
      </c>
    </row>
    <row r="27" spans="1:7" ht="20.25" customHeight="1" x14ac:dyDescent="0.25">
      <c r="A27" s="12" t="s">
        <v>26</v>
      </c>
      <c r="B27" s="6">
        <f t="shared" si="1"/>
        <v>16830.9843</v>
      </c>
      <c r="C27" s="6">
        <f t="shared" si="2"/>
        <v>4545.5942999999997</v>
      </c>
      <c r="D27" s="6">
        <f t="shared" si="3"/>
        <v>12285.39</v>
      </c>
      <c r="E27" s="6">
        <v>149.88</v>
      </c>
      <c r="F27" s="6">
        <v>12135.51</v>
      </c>
      <c r="G27" s="6">
        <v>0</v>
      </c>
    </row>
    <row r="28" spans="1:7" ht="20.25" customHeight="1" x14ac:dyDescent="0.25">
      <c r="A28" s="12" t="s">
        <v>27</v>
      </c>
      <c r="B28" s="6">
        <f t="shared" si="1"/>
        <v>19410.982</v>
      </c>
      <c r="C28" s="6">
        <f t="shared" si="2"/>
        <v>5242.3820000000005</v>
      </c>
      <c r="D28" s="6">
        <f t="shared" si="3"/>
        <v>14168.6</v>
      </c>
      <c r="E28" s="6">
        <v>153.34</v>
      </c>
      <c r="F28" s="6">
        <v>11191.26</v>
      </c>
      <c r="G28" s="6">
        <v>2824</v>
      </c>
    </row>
    <row r="29" spans="1:7" ht="20.25" customHeight="1" x14ac:dyDescent="0.25">
      <c r="A29" s="12" t="s">
        <v>28</v>
      </c>
      <c r="B29" s="6">
        <f t="shared" si="1"/>
        <v>3018.6990999999998</v>
      </c>
      <c r="C29" s="6">
        <f t="shared" si="2"/>
        <v>815.26909999999998</v>
      </c>
      <c r="D29" s="6">
        <f t="shared" si="3"/>
        <v>2203.4299999999998</v>
      </c>
      <c r="E29" s="6">
        <v>27.2</v>
      </c>
      <c r="F29" s="6">
        <v>2176.23</v>
      </c>
      <c r="G29" s="6">
        <v>0</v>
      </c>
    </row>
    <row r="30" spans="1:7" ht="27.75" customHeight="1" x14ac:dyDescent="0.25">
      <c r="A30" s="12" t="s">
        <v>29</v>
      </c>
      <c r="B30" s="6">
        <f t="shared" si="1"/>
        <v>647930.28654999996</v>
      </c>
      <c r="C30" s="6">
        <f t="shared" si="2"/>
        <v>174988.47154999999</v>
      </c>
      <c r="D30" s="6">
        <f t="shared" si="3"/>
        <v>472941.815</v>
      </c>
      <c r="E30" s="6">
        <v>47050.754999999997</v>
      </c>
      <c r="F30" s="6">
        <v>355231.26</v>
      </c>
      <c r="G30" s="6">
        <v>70659.8</v>
      </c>
    </row>
    <row r="31" spans="1:7" ht="27.75" customHeight="1" x14ac:dyDescent="0.25">
      <c r="A31" s="12" t="s">
        <v>30</v>
      </c>
      <c r="B31" s="6">
        <f t="shared" si="1"/>
        <v>0</v>
      </c>
      <c r="C31" s="6">
        <f t="shared" si="2"/>
        <v>0</v>
      </c>
      <c r="D31" s="6">
        <f t="shared" si="3"/>
        <v>0</v>
      </c>
      <c r="E31" s="6">
        <v>0</v>
      </c>
      <c r="F31" s="6">
        <v>0</v>
      </c>
      <c r="G31" s="6">
        <v>0</v>
      </c>
    </row>
    <row r="32" spans="1:7" ht="27.75" customHeight="1" x14ac:dyDescent="0.25">
      <c r="A32" s="12" t="s">
        <v>31</v>
      </c>
      <c r="B32" s="6">
        <f t="shared" si="1"/>
        <v>236991.99819999997</v>
      </c>
      <c r="C32" s="6">
        <f t="shared" si="2"/>
        <v>64005.138199999994</v>
      </c>
      <c r="D32" s="6">
        <f t="shared" si="3"/>
        <v>172986.86</v>
      </c>
      <c r="E32" s="6">
        <v>5849</v>
      </c>
      <c r="F32" s="6">
        <v>166441.85999999999</v>
      </c>
      <c r="G32" s="6">
        <v>696</v>
      </c>
    </row>
    <row r="33" spans="1:7" ht="27.75" customHeight="1" x14ac:dyDescent="0.25">
      <c r="A33" s="12" t="s">
        <v>32</v>
      </c>
      <c r="B33" s="6">
        <f t="shared" si="1"/>
        <v>541318.41409999994</v>
      </c>
      <c r="C33" s="6">
        <f t="shared" si="2"/>
        <v>146195.4841</v>
      </c>
      <c r="D33" s="6">
        <f t="shared" si="3"/>
        <v>395122.93</v>
      </c>
      <c r="E33" s="6">
        <v>25541.13</v>
      </c>
      <c r="F33" s="6">
        <v>331863.2</v>
      </c>
      <c r="G33" s="6">
        <v>37718.6</v>
      </c>
    </row>
    <row r="34" spans="1:7" ht="27.75" customHeight="1" x14ac:dyDescent="0.25">
      <c r="A34" s="12" t="s">
        <v>33</v>
      </c>
      <c r="B34" s="6">
        <f t="shared" si="1"/>
        <v>45068.574899999992</v>
      </c>
      <c r="C34" s="6">
        <f t="shared" si="2"/>
        <v>12171.804899999999</v>
      </c>
      <c r="D34" s="6">
        <f t="shared" si="3"/>
        <v>32896.769999999997</v>
      </c>
      <c r="E34" s="6">
        <v>481.6</v>
      </c>
      <c r="F34" s="6">
        <v>32415.17</v>
      </c>
      <c r="G34" s="6">
        <v>0</v>
      </c>
    </row>
    <row r="35" spans="1:7" ht="27.75" customHeight="1" x14ac:dyDescent="0.25">
      <c r="A35" s="12" t="s">
        <v>34</v>
      </c>
      <c r="B35" s="6">
        <f t="shared" si="1"/>
        <v>48298.089600000007</v>
      </c>
      <c r="C35" s="6">
        <f t="shared" si="2"/>
        <v>13044.009600000001</v>
      </c>
      <c r="D35" s="6">
        <f t="shared" si="3"/>
        <v>35254.080000000002</v>
      </c>
      <c r="E35" s="6">
        <v>413.3</v>
      </c>
      <c r="F35" s="6">
        <v>34840.78</v>
      </c>
      <c r="G35" s="6">
        <v>0</v>
      </c>
    </row>
    <row r="36" spans="1:7" ht="27.75" customHeight="1" x14ac:dyDescent="0.25">
      <c r="A36" s="12" t="s">
        <v>35</v>
      </c>
      <c r="B36" s="6">
        <f t="shared" si="1"/>
        <v>54249.492899999997</v>
      </c>
      <c r="C36" s="6">
        <f t="shared" si="2"/>
        <v>14651.322899999999</v>
      </c>
      <c r="D36" s="6">
        <f t="shared" si="3"/>
        <v>39598.17</v>
      </c>
      <c r="E36" s="6">
        <v>513.6</v>
      </c>
      <c r="F36" s="6">
        <v>39084.57</v>
      </c>
      <c r="G36" s="6">
        <v>0</v>
      </c>
    </row>
    <row r="37" spans="1:7" ht="27.75" customHeight="1" x14ac:dyDescent="0.25">
      <c r="A37" s="12" t="s">
        <v>36</v>
      </c>
      <c r="B37" s="6">
        <f t="shared" si="1"/>
        <v>127953.91739999998</v>
      </c>
      <c r="C37" s="6">
        <f t="shared" si="2"/>
        <v>34556.897399999994</v>
      </c>
      <c r="D37" s="6">
        <f t="shared" si="3"/>
        <v>93397.01999999999</v>
      </c>
      <c r="E37" s="6">
        <v>1772.9</v>
      </c>
      <c r="F37" s="6">
        <v>91500.98</v>
      </c>
      <c r="G37" s="6">
        <v>123.14</v>
      </c>
    </row>
    <row r="38" spans="1:7" ht="27.75" customHeight="1" x14ac:dyDescent="0.25">
      <c r="A38" s="12" t="s">
        <v>37</v>
      </c>
      <c r="B38" s="6">
        <f t="shared" si="1"/>
        <v>108617.5319</v>
      </c>
      <c r="C38" s="6">
        <f t="shared" si="2"/>
        <v>29334.661899999999</v>
      </c>
      <c r="D38" s="6">
        <f t="shared" si="3"/>
        <v>79282.87</v>
      </c>
      <c r="E38" s="6">
        <v>1268</v>
      </c>
      <c r="F38" s="6">
        <v>77971.87</v>
      </c>
      <c r="G38" s="6">
        <v>43</v>
      </c>
    </row>
    <row r="39" spans="1:7" ht="27.75" customHeight="1" x14ac:dyDescent="0.25">
      <c r="A39" s="12" t="s">
        <v>38</v>
      </c>
      <c r="B39" s="6">
        <f t="shared" si="1"/>
        <v>6884.4829</v>
      </c>
      <c r="C39" s="6">
        <f t="shared" si="2"/>
        <v>1859.3128999999999</v>
      </c>
      <c r="D39" s="6">
        <f t="shared" si="3"/>
        <v>5025.17</v>
      </c>
      <c r="E39" s="6">
        <v>0</v>
      </c>
      <c r="F39" s="6">
        <v>5025.17</v>
      </c>
      <c r="G39" s="6">
        <v>0</v>
      </c>
    </row>
    <row r="40" spans="1:7" ht="27" customHeight="1" x14ac:dyDescent="0.25">
      <c r="A40" s="12" t="s">
        <v>39</v>
      </c>
      <c r="B40" s="6">
        <f t="shared" si="1"/>
        <v>255619.42239999998</v>
      </c>
      <c r="C40" s="6">
        <f t="shared" si="2"/>
        <v>69035.902399999992</v>
      </c>
      <c r="D40" s="6">
        <f t="shared" si="3"/>
        <v>186583.52</v>
      </c>
      <c r="E40" s="6">
        <v>7387</v>
      </c>
      <c r="F40" s="6">
        <v>177921.52</v>
      </c>
      <c r="G40" s="6">
        <v>1275</v>
      </c>
    </row>
    <row r="41" spans="1:7" ht="27" customHeight="1" x14ac:dyDescent="0.25">
      <c r="A41" s="12" t="s">
        <v>40</v>
      </c>
      <c r="B41" s="6">
        <f t="shared" ref="B41:B44" si="4">C41+D41</f>
        <v>101532.03986</v>
      </c>
      <c r="C41" s="6">
        <f t="shared" ref="C41:C44" si="5">(D41*37%)</f>
        <v>27421.061860000002</v>
      </c>
      <c r="D41" s="6">
        <f t="shared" ref="D41:D44" si="6">SUM(E41:G41)</f>
        <v>74110.978000000003</v>
      </c>
      <c r="E41" s="6">
        <v>7116.6689999999999</v>
      </c>
      <c r="F41" s="6">
        <v>65420.41</v>
      </c>
      <c r="G41" s="6">
        <v>1573.8989999999999</v>
      </c>
    </row>
    <row r="42" spans="1:7" ht="27" customHeight="1" x14ac:dyDescent="0.25">
      <c r="A42" s="12" t="s">
        <v>41</v>
      </c>
      <c r="B42" s="6">
        <f t="shared" si="4"/>
        <v>29354.442000000003</v>
      </c>
      <c r="C42" s="6">
        <f t="shared" si="5"/>
        <v>7927.8420000000006</v>
      </c>
      <c r="D42" s="6">
        <f t="shared" si="6"/>
        <v>21426.600000000002</v>
      </c>
      <c r="E42" s="6">
        <v>730.83</v>
      </c>
      <c r="F42" s="6">
        <v>20509.77</v>
      </c>
      <c r="G42" s="6">
        <v>186</v>
      </c>
    </row>
    <row r="43" spans="1:7" ht="38.25" customHeight="1" x14ac:dyDescent="0.25">
      <c r="A43" s="12" t="s">
        <v>42</v>
      </c>
      <c r="B43" s="6">
        <f t="shared" si="4"/>
        <v>16141.326300000001</v>
      </c>
      <c r="C43" s="6">
        <f t="shared" si="5"/>
        <v>4359.3362999999999</v>
      </c>
      <c r="D43" s="6">
        <f t="shared" si="6"/>
        <v>11781.99</v>
      </c>
      <c r="E43" s="6">
        <v>47</v>
      </c>
      <c r="F43" s="6">
        <v>5934.94</v>
      </c>
      <c r="G43" s="6">
        <v>5800.05</v>
      </c>
    </row>
    <row r="44" spans="1:7" ht="26.25" customHeight="1" x14ac:dyDescent="0.25">
      <c r="A44" s="12" t="s">
        <v>43</v>
      </c>
      <c r="B44" s="6">
        <f t="shared" si="4"/>
        <v>5011.9120999999996</v>
      </c>
      <c r="C44" s="6">
        <f t="shared" si="5"/>
        <v>1353.5820999999999</v>
      </c>
      <c r="D44" s="6">
        <f t="shared" si="6"/>
        <v>3658.33</v>
      </c>
      <c r="E44" s="6">
        <v>0</v>
      </c>
      <c r="F44" s="6">
        <v>3658.33</v>
      </c>
      <c r="G44" s="6">
        <v>0</v>
      </c>
    </row>
    <row r="45" spans="1:7" ht="26.25" customHeight="1" x14ac:dyDescent="0.25">
      <c r="A45" s="12" t="s">
        <v>44</v>
      </c>
      <c r="B45" s="6">
        <f t="shared" ref="B45:B46" si="7">C45+D45</f>
        <v>12247.8274</v>
      </c>
      <c r="C45" s="6">
        <f t="shared" ref="C45:C46" si="8">(D45*37%)</f>
        <v>3307.8074000000001</v>
      </c>
      <c r="D45" s="6">
        <f t="shared" ref="D45:D46" si="9">SUM(E45:G45)</f>
        <v>8940.02</v>
      </c>
      <c r="E45" s="6">
        <v>0</v>
      </c>
      <c r="F45" s="6">
        <v>8940.02</v>
      </c>
      <c r="G45" s="6">
        <v>0</v>
      </c>
    </row>
    <row r="46" spans="1:7" ht="26.25" customHeight="1" x14ac:dyDescent="0.25">
      <c r="A46" s="12" t="s">
        <v>45</v>
      </c>
      <c r="B46" s="6">
        <f t="shared" si="7"/>
        <v>7731.4169000000002</v>
      </c>
      <c r="C46" s="6">
        <f t="shared" si="8"/>
        <v>2088.0468999999998</v>
      </c>
      <c r="D46" s="6">
        <f t="shared" si="9"/>
        <v>5643.37</v>
      </c>
      <c r="E46" s="6">
        <v>0</v>
      </c>
      <c r="F46" s="6">
        <v>5640.37</v>
      </c>
      <c r="G46" s="6">
        <v>3</v>
      </c>
    </row>
    <row r="47" spans="1:7" ht="26.25" customHeight="1" x14ac:dyDescent="0.25">
      <c r="A47" s="12" t="s">
        <v>46</v>
      </c>
      <c r="B47" s="6">
        <f t="shared" ref="B47" si="10">C47+D47</f>
        <v>507.00959999999998</v>
      </c>
      <c r="C47" s="6">
        <f t="shared" ref="C47" si="11">(D47*37%)</f>
        <v>136.92959999999999</v>
      </c>
      <c r="D47" s="6">
        <f t="shared" ref="D47" si="12">SUM(E47:G47)</f>
        <v>370.08</v>
      </c>
      <c r="E47" s="6">
        <v>0</v>
      </c>
      <c r="F47" s="6">
        <v>331.08</v>
      </c>
      <c r="G47" s="6">
        <v>39</v>
      </c>
    </row>
    <row r="48" spans="1:7" ht="15.6" customHeight="1" x14ac:dyDescent="0.25">
      <c r="A48" s="3"/>
      <c r="B48" s="3"/>
      <c r="C48" s="3"/>
      <c r="D48" s="3"/>
      <c r="E48" s="3"/>
      <c r="F48" s="3"/>
      <c r="G48" s="4"/>
    </row>
    <row r="49" spans="1:7" ht="15.6" customHeight="1" x14ac:dyDescent="0.25">
      <c r="A49" s="3"/>
      <c r="B49" s="3"/>
      <c r="C49" s="3"/>
      <c r="D49" s="3"/>
      <c r="E49" s="3"/>
      <c r="F49" s="3"/>
      <c r="G49" s="4"/>
    </row>
    <row r="50" spans="1:7" ht="15.6" customHeight="1" x14ac:dyDescent="0.25">
      <c r="A50" s="3"/>
      <c r="B50" s="3"/>
      <c r="C50" s="3"/>
      <c r="D50" s="3"/>
      <c r="E50" s="3"/>
      <c r="F50" s="3"/>
      <c r="G50" s="4"/>
    </row>
    <row r="51" spans="1:7" x14ac:dyDescent="0.25">
      <c r="A51" s="3"/>
      <c r="B51" s="3"/>
      <c r="C51" s="3"/>
      <c r="D51" s="3"/>
      <c r="E51" s="3"/>
      <c r="F51" s="3"/>
      <c r="G51" s="4"/>
    </row>
    <row r="52" spans="1:7" ht="31.9" customHeight="1" x14ac:dyDescent="0.25">
      <c r="A52" s="8"/>
      <c r="B52" s="8"/>
      <c r="C52" s="8"/>
      <c r="D52" s="3"/>
      <c r="E52" s="3"/>
      <c r="F52" s="3"/>
      <c r="G52" s="4"/>
    </row>
    <row r="53" spans="1:7" x14ac:dyDescent="0.25">
      <c r="A53" s="3"/>
      <c r="B53" s="3"/>
      <c r="C53" s="3"/>
      <c r="D53" s="3"/>
      <c r="E53" s="3"/>
      <c r="F53" s="3"/>
      <c r="G53" s="4"/>
    </row>
    <row r="54" spans="1:7" x14ac:dyDescent="0.25">
      <c r="A54" s="3"/>
      <c r="B54" s="3"/>
      <c r="C54" s="3"/>
      <c r="D54" s="3"/>
      <c r="E54" s="3"/>
      <c r="F54" s="3"/>
      <c r="G54" s="4"/>
    </row>
  </sheetData>
  <mergeCells count="6">
    <mergeCell ref="A2:G3"/>
    <mergeCell ref="A52:C52"/>
    <mergeCell ref="D5:G5"/>
    <mergeCell ref="A5:A6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 2019г.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2021-03-15T06:49:28Z</dcterms:modified>
</cp:coreProperties>
</file>